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811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" i="1" l="1"/>
  <c r="D5" i="1"/>
  <c r="D6" i="1"/>
  <c r="D7" i="1"/>
  <c r="D8" i="1"/>
  <c r="D9" i="1"/>
  <c r="D11" i="1"/>
  <c r="D12" i="1"/>
  <c r="D13" i="1"/>
  <c r="D14" i="1"/>
  <c r="D15" i="1"/>
  <c r="D16" i="1"/>
  <c r="D17" i="1"/>
  <c r="D20" i="1"/>
  <c r="D2" i="1"/>
  <c r="B4" i="1"/>
  <c r="D4" i="1" s="1"/>
  <c r="B18" i="1"/>
  <c r="D18" i="1" s="1"/>
  <c r="B21" i="1"/>
  <c r="D21" i="1"/>
  <c r="B10" i="1"/>
  <c r="B19" i="1"/>
  <c r="D19" i="1"/>
  <c r="C22" i="1"/>
  <c r="B22" i="1" l="1"/>
  <c r="D10" i="1"/>
  <c r="D22" i="1" s="1"/>
</calcChain>
</file>

<file path=xl/sharedStrings.xml><?xml version="1.0" encoding="utf-8"?>
<sst xmlns="http://schemas.openxmlformats.org/spreadsheetml/2006/main" count="24" uniqueCount="24">
  <si>
    <t>25II1310GRA</t>
  </si>
  <si>
    <t>23II310GRA</t>
  </si>
  <si>
    <t>DFI030ARU</t>
  </si>
  <si>
    <t>DFI021ARU-03</t>
  </si>
  <si>
    <t>DFI021ARU-02</t>
  </si>
  <si>
    <t>18IRM20301</t>
  </si>
  <si>
    <t>DFI008</t>
  </si>
  <si>
    <t>23EF022GRA</t>
  </si>
  <si>
    <t>DFI055ARU</t>
  </si>
  <si>
    <t>DFS40209</t>
  </si>
  <si>
    <t>18WM90429-T407</t>
  </si>
  <si>
    <t>DFS305</t>
  </si>
  <si>
    <t>DFH-IQH-62</t>
  </si>
  <si>
    <t>DFS300</t>
  </si>
  <si>
    <t>DFS7515</t>
  </si>
  <si>
    <t>DFI5020</t>
  </si>
  <si>
    <t>10HET6493-c221</t>
  </si>
  <si>
    <t>5HM7000</t>
  </si>
  <si>
    <t>model</t>
  </si>
  <si>
    <t>pcs</t>
  </si>
  <si>
    <t>10ILH117</t>
  </si>
  <si>
    <t>DFH-IH-12-0</t>
  </si>
  <si>
    <t>RETAIL</t>
  </si>
  <si>
    <t>TOT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</si>
</sst>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164" fontId="0" fillId="0" borderId="0" xfId="0" applyNumberFormat="1"/>
    <xf numFmtId="0" fontId="2" fillId="0" borderId="0" xfId="1"/>
    <xf numFmtId="0" fontId="2" fillId="3" borderId="0" xfId="1" applyFill="1"/>
    <xf numFmtId="0" fontId="2" fillId="2" borderId="0" xfId="1" applyFill="1"/>
    <xf numFmtId="0" fontId="0" fillId="4" borderId="0" xfId="0" applyFill="1"/>
    <xf numFmtId="164" fontId="0" fillId="4" borderId="0" xfId="0" applyNumberFormat="1" applyFill="1"/>
    <xf numFmtId="0" fontId="0" fillId="5" borderId="0" xfId="0" applyFont="1" applyFill="1"/>
    <xf numFmtId="164" fontId="0" fillId="5" borderId="0" xfId="0" applyNumberFormat="1" applyFont="1" applyFill="1"/>
  </cellXfs>
  <cellStyles count="2">
    <cellStyle name="Hyperlink" xfId="1" builtinId="8"/>
    <cellStyle name="Normal" xfId="0" builtinId="0"/>
  </cellStyles>
  <dxfs count="8">
    <dxf>
      <numFmt numFmtId="164" formatCode="&quot;$&quot;#,##0.00"/>
      <fill>
        <patternFill patternType="solid">
          <fgColor indexed="64"/>
          <bgColor indexed="44"/>
        </patternFill>
      </fill>
    </dxf>
    <dxf>
      <numFmt numFmtId="164" formatCode="&quot;$&quot;#,##0.00"/>
      <fill>
        <patternFill patternType="solid">
          <fgColor indexed="64"/>
          <bgColor indexed="44"/>
        </patternFill>
      </fill>
    </dxf>
    <dxf>
      <fill>
        <patternFill patternType="solid">
          <fgColor indexed="64"/>
          <bgColor indexed="44"/>
        </patternFill>
      </fill>
    </dxf>
    <dxf>
      <fill>
        <patternFill patternType="solid">
          <fgColor indexed="64"/>
          <bgColor indexed="44"/>
        </patternFill>
      </fill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D22" totalsRowCount="1" headerRowDxfId="7" totalsRowDxfId="6">
  <autoFilter ref="A1:D21"/>
  <sortState ref="A2:B21">
    <sortCondition ref="A1:A21"/>
  </sortState>
  <tableColumns count="4">
    <tableColumn id="1" name="model" totalsRowDxfId="3"/>
    <tableColumn id="2" name="pcs" totalsRowFunction="custom" totalsRowDxfId="2">
      <calculatedColumnFormula>27+6+17+3</calculatedColumnFormula>
      <totalsRowFormula>SUM(B2:B21)</totalsRowFormula>
    </tableColumn>
    <tableColumn id="3" name="RETAIL" totalsRowFunction="custom" dataDxfId="5" totalsRowDxfId="1">
      <totalsRowFormula>SUM(C2:C21)</totalsRowFormula>
    </tableColumn>
    <tableColumn id="5" name="TOT RETAIL" totalsRowFunction="custom" dataDxfId="4" totalsRowDxfId="0">
      <calculatedColumnFormula>Sheet1!$B2*Sheet1!$C2</calculatedColumnFormula>
      <totalsRowFormula>SUM(D2:D21)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lectricfireplacesdirect.com/products-accessories/electric-fireplace-log-inserts/duraflame-20-in-infrared-electric-candle-holder-insert-dfi008.html" TargetMode="External"/><Relationship Id="rId13" Type="http://schemas.openxmlformats.org/officeDocument/2006/relationships/hyperlink" Target="https://www.amazon.com/Duraflame-Infrared-Quartz-Electric-Heater/dp/B075JQVVZ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walmart.com/ip/ChimneyFree-Rolling-Mantel-Infrared-Quartz-Electric-Fireplace-Space-Heater/783446862?wmlspartner=wlpa&amp;selectedSellerId=0&amp;adid=22222222227111531621&amp;wl0=&amp;wl1=g&amp;wl2=c&amp;wl3=233127266117&amp;wl4=aud-566049426705:pla-407827800674&amp;wl5=9010314&amp;wl6=&amp;wl7=&amp;wl8=&amp;wl9=pla&amp;wl10=8175035&amp;wl11=online&amp;wl12=783446862&amp;veh=sem&amp;gclid=CjwKCAjwo9rtBRAdEiwA_WXcFvd9RhccCxX69ErLoWoLglg88mJ6Hs2IPVk27B0gCURWifPD_s7WbhoC17wQAvD_BwE" TargetMode="External"/><Relationship Id="rId7" Type="http://schemas.openxmlformats.org/officeDocument/2006/relationships/hyperlink" Target="https://www.google.com/url?sa=t&amp;rct=j&amp;q=&amp;esrc=s&amp;source=web&amp;cd=1&amp;cad=rja&amp;uact=8&amp;ved=2ahUKEwiz-rjsoL_lAhUkqlkKHVPZCOUQFjAAegQIAxAG&amp;url=https%3A%2F%2Fwww.amazon.com%2FDURAFLAME-INFRATED-OSCILLATING-HEATER-DFH-IQH-62-01%2Fdp%2FB075HR61GR&amp;usg=AOvVaw1bJFBBwY7Eco940fR03kiJ&amp;cshid=1572276112698833" TargetMode="External"/><Relationship Id="rId12" Type="http://schemas.openxmlformats.org/officeDocument/2006/relationships/hyperlink" Target="https://www.electricfireplacesdirect.com/products-accessories/electric-fireplace-log-inserts/duraflame-20-infrared-3d-electric-fireplace-log-dfi055.html" TargetMode="External"/><Relationship Id="rId17" Type="http://schemas.openxmlformats.org/officeDocument/2006/relationships/hyperlink" Target="https://www.amazon.com/Duraflame-Electric-DFS-7515-01-Fireplace-Heater/dp/B07L5XJXTN" TargetMode="External"/><Relationship Id="rId2" Type="http://schemas.openxmlformats.org/officeDocument/2006/relationships/hyperlink" Target="https://www.walmart.com/ip/Duraflame-27-Portable-LED-Electric-Flameless-Candle-Lantern-with-Quartz-Infrared-Heater-for-Indoor-Use-Bronze/166756246" TargetMode="External"/><Relationship Id="rId16" Type="http://schemas.openxmlformats.org/officeDocument/2006/relationships/hyperlink" Target="https://www.newegg.com/p/N82E16896388080" TargetMode="External"/><Relationship Id="rId1" Type="http://schemas.openxmlformats.org/officeDocument/2006/relationships/hyperlink" Target="https://www.olums.com/products/Classic-Flame/clflame/10het6493c221.html" TargetMode="External"/><Relationship Id="rId6" Type="http://schemas.openxmlformats.org/officeDocument/2006/relationships/hyperlink" Target="https://www.amazon.com/Duraflame-5HM7000-NC04-Portable-Electric-Oscillating/dp/B00K172JTW" TargetMode="External"/><Relationship Id="rId11" Type="http://schemas.openxmlformats.org/officeDocument/2006/relationships/hyperlink" Target="https://www.amazon.com/Duraflame-Electric-DFI030ARU-Infrared-Realistic/dp/B01L0GALJW" TargetMode="External"/><Relationship Id="rId5" Type="http://schemas.openxmlformats.org/officeDocument/2006/relationships/hyperlink" Target="https://www.amazon.com/ClassicFlame-23II310GRA-Infrared-Quartz-Fireplace/dp/B00K75P7X8" TargetMode="External"/><Relationship Id="rId15" Type="http://schemas.openxmlformats.org/officeDocument/2006/relationships/hyperlink" Target="https://www.google.com/url?sa=t&amp;rct=j&amp;q=&amp;esrc=s&amp;source=web&amp;cd=1&amp;cad=rja&amp;uact=8&amp;ved=2ahUKEwjak_zOor_lAhXRtlkKHRz9DOkQFjAAegQIABAH&amp;url=https%3A%2F%2Fwww.qvc.com%2Ffooters%2Ffth%2Fpdf%2FV35923_Manual.pdf&amp;usg=AOvVaw2vNgsfjZqchqGiosKihWLB&amp;cshid=1572276574950139" TargetMode="External"/><Relationship Id="rId10" Type="http://schemas.openxmlformats.org/officeDocument/2006/relationships/hyperlink" Target="https://www.amazon.com/Duraflame-DFI021ARU-Electric-Heater-Realistic/dp/B00K0NMFX2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heater-home.com/product/23ef022gra.html" TargetMode="External"/><Relationship Id="rId9" Type="http://schemas.openxmlformats.org/officeDocument/2006/relationships/hyperlink" Target="https://www.amazon.com/Duraflame-DFI021ARU-Electric-Heater-Realistic/dp/B00K0NMFX2" TargetMode="External"/><Relationship Id="rId14" Type="http://schemas.openxmlformats.org/officeDocument/2006/relationships/hyperlink" Target="https://www.amazon.com/Duraflame-DFS-300-WHTA004-Cube-Infrared-Stove/dp/B01AAVFT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J20" sqref="J20:K20"/>
    </sheetView>
  </sheetViews>
  <sheetFormatPr defaultRowHeight="15" x14ac:dyDescent="0.25"/>
  <cols>
    <col min="1" max="1" width="19.140625" customWidth="1"/>
    <col min="2" max="2" width="11.85546875" customWidth="1"/>
    <col min="3" max="3" width="9.140625" style="3"/>
    <col min="4" max="4" width="11.28515625" style="3" customWidth="1"/>
    <col min="5" max="5" width="12" customWidth="1"/>
    <col min="6" max="6" width="12.28515625" customWidth="1"/>
  </cols>
  <sheetData>
    <row r="1" spans="1:4" x14ac:dyDescent="0.25">
      <c r="A1" s="9" t="s">
        <v>18</v>
      </c>
      <c r="B1" s="9" t="s">
        <v>19</v>
      </c>
      <c r="C1" s="10" t="s">
        <v>22</v>
      </c>
      <c r="D1" s="10" t="s">
        <v>23</v>
      </c>
    </row>
    <row r="2" spans="1:4" x14ac:dyDescent="0.25">
      <c r="A2" s="4" t="s">
        <v>16</v>
      </c>
      <c r="B2">
        <v>9</v>
      </c>
      <c r="C2" s="3">
        <v>197.99</v>
      </c>
      <c r="D2" s="3">
        <f>Sheet1!$B2*Sheet1!$C2</f>
        <v>1781.91</v>
      </c>
    </row>
    <row r="3" spans="1:4" x14ac:dyDescent="0.25">
      <c r="A3" s="5" t="s">
        <v>20</v>
      </c>
      <c r="B3" s="2">
        <v>33</v>
      </c>
      <c r="C3" s="3">
        <v>123.48</v>
      </c>
      <c r="D3" s="3">
        <f>Sheet1!$B3*Sheet1!$C3</f>
        <v>4074.84</v>
      </c>
    </row>
    <row r="4" spans="1:4" x14ac:dyDescent="0.25">
      <c r="A4" s="4" t="s">
        <v>5</v>
      </c>
      <c r="B4">
        <f>44+68+30+22+81+30+18</f>
        <v>293</v>
      </c>
      <c r="C4" s="3">
        <v>135</v>
      </c>
      <c r="D4" s="3">
        <f>Sheet1!$B4*Sheet1!$C4</f>
        <v>39555</v>
      </c>
    </row>
    <row r="5" spans="1:4" x14ac:dyDescent="0.25">
      <c r="A5" t="s">
        <v>10</v>
      </c>
      <c r="B5">
        <v>52</v>
      </c>
      <c r="C5" s="3">
        <v>199</v>
      </c>
      <c r="D5" s="3">
        <f>Sheet1!$B5*Sheet1!$C5</f>
        <v>10348</v>
      </c>
    </row>
    <row r="6" spans="1:4" x14ac:dyDescent="0.25">
      <c r="A6" s="6" t="s">
        <v>7</v>
      </c>
      <c r="B6" s="1">
        <v>210</v>
      </c>
      <c r="C6" s="3">
        <v>303</v>
      </c>
      <c r="D6" s="3">
        <f>Sheet1!$B6*Sheet1!$C6</f>
        <v>63630</v>
      </c>
    </row>
    <row r="7" spans="1:4" x14ac:dyDescent="0.25">
      <c r="A7" s="6" t="s">
        <v>1</v>
      </c>
      <c r="B7" s="1">
        <v>32</v>
      </c>
      <c r="C7" s="3">
        <v>199</v>
      </c>
      <c r="D7" s="3">
        <f>Sheet1!$B7*Sheet1!$C7</f>
        <v>6368</v>
      </c>
    </row>
    <row r="8" spans="1:4" x14ac:dyDescent="0.25">
      <c r="A8" s="1" t="s">
        <v>0</v>
      </c>
      <c r="B8" s="1">
        <v>20</v>
      </c>
      <c r="C8" s="3">
        <v>199</v>
      </c>
      <c r="D8" s="3">
        <f>Sheet1!$B8*Sheet1!$C8</f>
        <v>3980</v>
      </c>
    </row>
    <row r="9" spans="1:4" x14ac:dyDescent="0.25">
      <c r="A9" s="4" t="s">
        <v>17</v>
      </c>
      <c r="B9">
        <v>2</v>
      </c>
      <c r="C9" s="3">
        <v>158</v>
      </c>
      <c r="D9" s="3">
        <f>Sheet1!$B9*Sheet1!$C9</f>
        <v>316</v>
      </c>
    </row>
    <row r="10" spans="1:4" x14ac:dyDescent="0.25">
      <c r="A10" s="6" t="s">
        <v>12</v>
      </c>
      <c r="B10" s="1">
        <f>6+1+5+6+3+14</f>
        <v>35</v>
      </c>
      <c r="C10" s="3">
        <v>69.989999999999995</v>
      </c>
      <c r="D10" s="3">
        <f>Sheet1!$B10*Sheet1!$C10</f>
        <v>2449.6499999999996</v>
      </c>
    </row>
    <row r="11" spans="1:4" x14ac:dyDescent="0.25">
      <c r="A11" s="4" t="s">
        <v>6</v>
      </c>
      <c r="B11">
        <v>126</v>
      </c>
      <c r="C11" s="3">
        <v>169.99</v>
      </c>
      <c r="D11" s="3">
        <f>Sheet1!$B11*Sheet1!$C11</f>
        <v>21418.74</v>
      </c>
    </row>
    <row r="12" spans="1:4" x14ac:dyDescent="0.25">
      <c r="A12" s="4" t="s">
        <v>4</v>
      </c>
      <c r="B12">
        <v>57</v>
      </c>
      <c r="C12" s="3">
        <v>139.99</v>
      </c>
      <c r="D12" s="3">
        <f>Sheet1!$B12*Sheet1!$C12</f>
        <v>7979.43</v>
      </c>
    </row>
    <row r="13" spans="1:4" x14ac:dyDescent="0.25">
      <c r="A13" s="4" t="s">
        <v>3</v>
      </c>
      <c r="B13">
        <v>10</v>
      </c>
      <c r="C13" s="3">
        <v>139.99</v>
      </c>
      <c r="D13" s="3">
        <f>Sheet1!$B13*Sheet1!$C13</f>
        <v>1399.9</v>
      </c>
    </row>
    <row r="14" spans="1:4" x14ac:dyDescent="0.25">
      <c r="A14" s="4" t="s">
        <v>2</v>
      </c>
      <c r="B14">
        <v>15</v>
      </c>
      <c r="C14" s="3">
        <v>129.99</v>
      </c>
      <c r="D14" s="3">
        <f>Sheet1!$B14*Sheet1!$C14</f>
        <v>1949.8500000000001</v>
      </c>
    </row>
    <row r="15" spans="1:4" x14ac:dyDescent="0.25">
      <c r="A15" s="4" t="s">
        <v>8</v>
      </c>
      <c r="B15">
        <v>102</v>
      </c>
      <c r="C15" s="3">
        <v>229</v>
      </c>
      <c r="D15" s="3">
        <f>Sheet1!$B15*Sheet1!$C15</f>
        <v>23358</v>
      </c>
    </row>
    <row r="16" spans="1:4" x14ac:dyDescent="0.25">
      <c r="A16" s="4" t="s">
        <v>15</v>
      </c>
      <c r="B16">
        <v>4</v>
      </c>
      <c r="C16" s="3">
        <v>399.5</v>
      </c>
      <c r="D16" s="3">
        <f>Sheet1!$B16*Sheet1!$C16</f>
        <v>1598</v>
      </c>
    </row>
    <row r="17" spans="1:4" x14ac:dyDescent="0.25">
      <c r="A17" s="4" t="s">
        <v>13</v>
      </c>
      <c r="B17">
        <v>2</v>
      </c>
      <c r="C17" s="3">
        <v>129.99</v>
      </c>
      <c r="D17" s="3">
        <f>Sheet1!$B17*Sheet1!$C17</f>
        <v>259.98</v>
      </c>
    </row>
    <row r="18" spans="1:4" x14ac:dyDescent="0.25">
      <c r="A18" t="s">
        <v>11</v>
      </c>
      <c r="B18">
        <f>21+10+9+7</f>
        <v>47</v>
      </c>
      <c r="C18" s="3">
        <v>79.989999999999995</v>
      </c>
      <c r="D18" s="3">
        <f>Sheet1!$B18*Sheet1!$C18</f>
        <v>3759.5299999999997</v>
      </c>
    </row>
    <row r="19" spans="1:4" x14ac:dyDescent="0.25">
      <c r="A19" s="4" t="s">
        <v>9</v>
      </c>
      <c r="B19">
        <f>11+29+17+22+21+1+48+14+60+20+16+10</f>
        <v>269</v>
      </c>
      <c r="C19" s="3">
        <v>79.989999999999995</v>
      </c>
      <c r="D19" s="3">
        <f>Sheet1!$B19*Sheet1!$C19</f>
        <v>21517.309999999998</v>
      </c>
    </row>
    <row r="20" spans="1:4" x14ac:dyDescent="0.25">
      <c r="A20" s="4" t="s">
        <v>21</v>
      </c>
      <c r="B20">
        <v>14</v>
      </c>
      <c r="C20" s="3">
        <v>89.99</v>
      </c>
      <c r="D20" s="3">
        <f>Sheet1!$B20*Sheet1!$C20</f>
        <v>1259.8599999999999</v>
      </c>
    </row>
    <row r="21" spans="1:4" x14ac:dyDescent="0.25">
      <c r="A21" s="4" t="s">
        <v>14</v>
      </c>
      <c r="B21">
        <f>27+6+17+3</f>
        <v>53</v>
      </c>
      <c r="C21" s="3">
        <v>129.99</v>
      </c>
      <c r="D21" s="3">
        <f>Sheet1!$B21*Sheet1!$C21</f>
        <v>6889.47</v>
      </c>
    </row>
    <row r="22" spans="1:4" x14ac:dyDescent="0.25">
      <c r="A22" s="7"/>
      <c r="B22" s="7">
        <f>SUM(B2:B21)</f>
        <v>1385</v>
      </c>
      <c r="C22" s="8">
        <f>SUM(C2:C21)</f>
        <v>3302.869999999999</v>
      </c>
      <c r="D22" s="8">
        <f>SUM(D2:D21)</f>
        <v>223893.46999999997</v>
      </c>
    </row>
  </sheetData>
  <phoneticPr fontId="1" type="noConversion"/>
  <hyperlinks>
    <hyperlink ref="A2" r:id="rId1"/>
    <hyperlink ref="A3" r:id="rId2"/>
    <hyperlink ref="A4" r:id="rId3"/>
    <hyperlink ref="A6" r:id="rId4"/>
    <hyperlink ref="A7" r:id="rId5"/>
    <hyperlink ref="A9" r:id="rId6"/>
    <hyperlink ref="A10" r:id="rId7"/>
    <hyperlink ref="A11" r:id="rId8"/>
    <hyperlink ref="A12" r:id="rId9"/>
    <hyperlink ref="A13" r:id="rId10"/>
    <hyperlink ref="A14" r:id="rId11"/>
    <hyperlink ref="A15" r:id="rId12"/>
    <hyperlink ref="A16" r:id="rId13"/>
    <hyperlink ref="A17" r:id="rId14"/>
    <hyperlink ref="A19" r:id="rId15"/>
    <hyperlink ref="A20" r:id="rId16"/>
    <hyperlink ref="A21" r:id="rId17"/>
  </hyperlinks>
  <pageMargins left="0.7" right="0.7" top="0.75" bottom="0.75" header="0.3" footer="0.3"/>
  <pageSetup orientation="portrait" horizontalDpi="0" verticalDpi="0" r:id="rId18"/>
  <tableParts count="1"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2019-10-28T16:25:01Z</dcterms:created>
  <dcterms:modified xsi:type="dcterms:W3CDTF">2019-10-29T15:03:34Z</dcterms:modified>
</cp:coreProperties>
</file>